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https://assiniboine.sharepoint.com/sites/HighSchoolCaseCompetition/Shared Documents/General/HS Case Competition 2025/Competition Categories/Accounting/"/>
    </mc:Choice>
  </mc:AlternateContent>
  <xr:revisionPtr revIDLastSave="87" documentId="8_{61058D06-55B8-499F-B77E-499CDD8A9DE9}" xr6:coauthVersionLast="47" xr6:coauthVersionMax="47" xr10:uidLastSave="{44EC109F-AC3B-40E5-97D2-B3888ADB17C9}"/>
  <bookViews>
    <workbookView xWindow="-108" yWindow="-108" windowWidth="23256" windowHeight="12456" firstSheet="1" activeTab="3" xr2:uid="{00000000-000D-0000-FFFF-FFFF00000000}"/>
  </bookViews>
  <sheets>
    <sheet name="Bank Stmt" sheetId="8" r:id="rId1"/>
    <sheet name="Bank Stmt Print" sheetId="6" r:id="rId2"/>
    <sheet name="Chq Register" sheetId="3" r:id="rId3"/>
    <sheet name="Bank Reconciliation" sheetId="5" r:id="rId4"/>
  </sheets>
  <definedNames>
    <definedName name="_xlnm._FilterDatabase" localSheetId="1" hidden="1">'Bank Stmt Print'!$B$22:$G$22</definedName>
    <definedName name="_xlnm._FilterDatabase" localSheetId="2" hidden="1">'Chq Register'!$B$8:$G$8</definedName>
    <definedName name="_xlnm._FilterDatabase" localSheetId="0" hidden="1">'Bank Stmt'!$B$22:$G$22</definedName>
    <definedName name="_xlnm.Print_Area" localSheetId="1">'Bank Stmt Print'!$A$1:$H$62</definedName>
    <definedName name="_xlnm.Print_Area" localSheetId="0">'Bank Stmt'!$A$1:$H$56</definedName>
    <definedName name="_xlnm.Print_Area" localSheetId="2">'Chq Register'!$A$1:$G$44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E15" i="8"/>
  <c r="G24" i="6"/>
  <c r="E16" i="6"/>
  <c r="E15" i="6"/>
  <c r="D2" i="3"/>
  <c r="F15" i="5"/>
  <c r="F41" i="5"/>
  <c r="F33" i="5"/>
  <c r="G33" i="5" s="1"/>
  <c r="G41" i="5"/>
  <c r="F20" i="5"/>
  <c r="G20" i="5" s="1"/>
  <c r="G15" i="5"/>
  <c r="G25" i="6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E14" i="6"/>
  <c r="E17" i="6" s="1"/>
  <c r="G9" i="5" l="1"/>
  <c r="G62" i="6"/>
  <c r="G42" i="5"/>
  <c r="G21" i="5"/>
  <c r="G24" i="8"/>
  <c r="G25" i="8"/>
  <c r="G26" i="8" s="1"/>
  <c r="G27" i="8"/>
  <c r="G28" i="8" s="1"/>
  <c r="G29" i="8" s="1"/>
  <c r="G30" i="8" s="1"/>
  <c r="G31" i="8" s="1"/>
  <c r="G32" i="8"/>
  <c r="G33" i="8" s="1"/>
  <c r="G34" i="8" s="1"/>
  <c r="G35" i="8" s="1"/>
  <c r="G36" i="8" s="1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E14" i="8"/>
  <c r="E17" i="8"/>
</calcChain>
</file>

<file path=xl/sharedStrings.xml><?xml version="1.0" encoding="utf-8"?>
<sst xmlns="http://schemas.openxmlformats.org/spreadsheetml/2006/main" count="160" uniqueCount="80">
  <si>
    <t>MyBank of Canada</t>
  </si>
  <si>
    <t>Your MyBank business banking</t>
  </si>
  <si>
    <t>PO Bag Service 2650</t>
  </si>
  <si>
    <t>account statement</t>
  </si>
  <si>
    <t>Calgary, AB T2P 2M7</t>
  </si>
  <si>
    <t>From March 31, 2025 to April 30, 2025</t>
  </si>
  <si>
    <t>Nolan Company</t>
  </si>
  <si>
    <t>Your account number:</t>
  </si>
  <si>
    <t>00787-1002056</t>
  </si>
  <si>
    <t>PO Box 2025</t>
  </si>
  <si>
    <t>How to reach us:</t>
  </si>
  <si>
    <t>1-800-769-2511</t>
  </si>
  <si>
    <t>Brandon, MB</t>
  </si>
  <si>
    <t>R7B 4H7</t>
  </si>
  <si>
    <t>Summary of your account for this period</t>
  </si>
  <si>
    <t>Your opening balance on March 31, 2025</t>
  </si>
  <si>
    <t>Total deposits into your account             +</t>
  </si>
  <si>
    <t>Total Withdrawals from your account   -</t>
  </si>
  <si>
    <t>Your Closing Balance on April 30, 2025                    =</t>
  </si>
  <si>
    <t>Details of your account activity</t>
  </si>
  <si>
    <t>Ordinal</t>
  </si>
  <si>
    <t>Date</t>
  </si>
  <si>
    <t>Cheque Number</t>
  </si>
  <si>
    <t>Withdrawals ($)</t>
  </si>
  <si>
    <t>Deposits ($)</t>
  </si>
  <si>
    <t>Balance</t>
  </si>
  <si>
    <t>Opening Balance</t>
  </si>
  <si>
    <t>Deposit</t>
  </si>
  <si>
    <t>Customer NSF</t>
  </si>
  <si>
    <t>NSF S/C</t>
  </si>
  <si>
    <t>Interest Rec.</t>
  </si>
  <si>
    <t xml:space="preserve"> </t>
  </si>
  <si>
    <t>Bank S/C</t>
  </si>
  <si>
    <t>Closing Balance</t>
  </si>
  <si>
    <t>Cheque Register - Outstanding Cheques</t>
  </si>
  <si>
    <t>Working Copy - Prior to Clearing April Bank Statement</t>
  </si>
  <si>
    <t>Vendor/Payee</t>
  </si>
  <si>
    <t>Amount</t>
  </si>
  <si>
    <t>Cleared</t>
  </si>
  <si>
    <t>Outstanding Chqs.</t>
  </si>
  <si>
    <t>Grocery Outlet</t>
  </si>
  <si>
    <t>as of March 31</t>
  </si>
  <si>
    <t>Home Hardware</t>
  </si>
  <si>
    <t>Office Depot</t>
  </si>
  <si>
    <t>(Some Chqs. Could</t>
  </si>
  <si>
    <t>Sally's Catering</t>
  </si>
  <si>
    <t>clear in April Bank)</t>
  </si>
  <si>
    <t>Dining Delight</t>
  </si>
  <si>
    <t>Fresh Mart</t>
  </si>
  <si>
    <t>Power &amp; Water Co.</t>
  </si>
  <si>
    <t>Stationery World</t>
  </si>
  <si>
    <t>New Chq. April</t>
  </si>
  <si>
    <t>Building Management Inc.</t>
  </si>
  <si>
    <t>Restaurant ABC</t>
  </si>
  <si>
    <t>Miscellaneous Vendor</t>
  </si>
  <si>
    <t>Pharmacy Plus</t>
  </si>
  <si>
    <t>Car Service Inc.</t>
  </si>
  <si>
    <t>Joe's Lawn Care</t>
  </si>
  <si>
    <t>Entertainment Hub</t>
  </si>
  <si>
    <t>Landlord Rentals</t>
  </si>
  <si>
    <t>Tech Store</t>
  </si>
  <si>
    <t>Void</t>
  </si>
  <si>
    <t>4/31/2024</t>
  </si>
  <si>
    <t>Bank Reconciliation</t>
  </si>
  <si>
    <t>Bank Statement Reconciliation</t>
  </si>
  <si>
    <t>Description</t>
  </si>
  <si>
    <t>Bank Statement Balance</t>
  </si>
  <si>
    <t>Add:</t>
  </si>
  <si>
    <t>Deposits in Transit</t>
  </si>
  <si>
    <t>Sub-Total Adds</t>
  </si>
  <si>
    <t>Less:</t>
  </si>
  <si>
    <t>Outstanding Checks</t>
  </si>
  <si>
    <t>(use Summary amount)</t>
  </si>
  <si>
    <t>Sub-Total Less</t>
  </si>
  <si>
    <t>Adjusted Bank Balance</t>
  </si>
  <si>
    <t>Book (Ledger) Reconciliation</t>
  </si>
  <si>
    <t>Book Balance</t>
  </si>
  <si>
    <t>Interest Earned</t>
  </si>
  <si>
    <t>Bank Charges / NSF Checks / Errors</t>
  </si>
  <si>
    <t>Adjusted Book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</si>
</sst>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44" fontId="2" fillId="0" borderId="0" xfId="1" applyFont="1"/>
    <xf numFmtId="44" fontId="2" fillId="0" borderId="1" xfId="1" applyFont="1" applyBorder="1"/>
    <xf numFmtId="0" fontId="3" fillId="0" borderId="0" xfId="0" applyFont="1"/>
    <xf numFmtId="0" fontId="4" fillId="0" borderId="0" xfId="0" applyFont="1"/>
    <xf numFmtId="44" fontId="0" fillId="0" borderId="0" xfId="1" applyFont="1"/>
    <xf numFmtId="44" fontId="0" fillId="0" borderId="0" xfId="1" applyFont="1" applyFill="1" applyAlignment="1">
      <alignment horizontal="center" vertical="center" wrapText="1"/>
    </xf>
    <xf numFmtId="44" fontId="0" fillId="0" borderId="0" xfId="1" applyFont="1" applyFill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0" fillId="0" borderId="6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/>
    <xf numFmtId="0" fontId="2" fillId="0" borderId="1" xfId="0" applyFont="1" applyBorder="1" applyAlignment="1">
      <alignment vertical="center" wrapText="1"/>
    </xf>
    <xf numFmtId="44" fontId="2" fillId="0" borderId="8" xfId="1" applyFont="1" applyBorder="1" applyAlignment="1">
      <alignment vertical="center" wrapText="1"/>
    </xf>
    <xf numFmtId="44" fontId="0" fillId="0" borderId="4" xfId="0" applyNumberFormat="1" applyBorder="1"/>
    <xf numFmtId="44" fontId="2" fillId="0" borderId="6" xfId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44" fontId="2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6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0" fillId="2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2" borderId="0" xfId="0" applyFill="1"/>
    <xf numFmtId="0" fontId="0" fillId="3" borderId="9" xfId="0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4" fontId="0" fillId="3" borderId="10" xfId="1" applyFont="1" applyFill="1" applyBorder="1" applyAlignment="1">
      <alignment vertical="center" wrapText="1"/>
    </xf>
    <xf numFmtId="0" fontId="0" fillId="3" borderId="10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F50C-90E6-4A09-98A1-C8FEAE843138}">
  <sheetPr>
    <pageSetUpPr fitToPage="1"/>
  </sheetPr>
  <dimension ref="B1:L55"/>
  <sheetViews>
    <sheetView topLeftCell="A11" workbookViewId="0">
      <selection activeCell="J28" sqref="J28"/>
    </sheetView>
  </sheetViews>
  <sheetFormatPr defaultRowHeight="15" customHeight="1"/>
  <cols>
    <col min="1" max="1" width="4.28515625" customWidth="1"/>
    <col min="3" max="3" width="12.5703125" customWidth="1"/>
    <col min="4" max="5" width="14.5703125" customWidth="1"/>
    <col min="6" max="6" width="13" customWidth="1"/>
    <col min="7" max="7" width="14.28515625" customWidth="1"/>
  </cols>
  <sheetData>
    <row r="1" spans="2:8" ht="15" customHeight="1">
      <c r="B1" t="s">
        <v>0</v>
      </c>
      <c r="G1" s="13"/>
      <c r="H1" s="59" t="s">
        <v>1</v>
      </c>
    </row>
    <row r="2" spans="2:8" ht="15" customHeight="1">
      <c r="B2" t="s">
        <v>2</v>
      </c>
      <c r="G2" s="13"/>
      <c r="H2" s="59" t="s">
        <v>3</v>
      </c>
    </row>
    <row r="3" spans="2:8" ht="15" customHeight="1">
      <c r="B3" t="s">
        <v>4</v>
      </c>
      <c r="H3" s="58" t="s">
        <v>5</v>
      </c>
    </row>
    <row r="6" spans="2:8" ht="15" customHeight="1">
      <c r="B6" t="s">
        <v>6</v>
      </c>
      <c r="F6" s="6" t="s">
        <v>7</v>
      </c>
      <c r="H6" s="57" t="s">
        <v>8</v>
      </c>
    </row>
    <row r="7" spans="2:8" ht="15" customHeight="1">
      <c r="B7" t="s">
        <v>9</v>
      </c>
      <c r="F7" s="6" t="s">
        <v>10</v>
      </c>
      <c r="H7" s="57" t="s">
        <v>11</v>
      </c>
    </row>
    <row r="8" spans="2:8" ht="15" customHeight="1">
      <c r="B8" t="s">
        <v>12</v>
      </c>
    </row>
    <row r="9" spans="2:8" ht="15" customHeight="1">
      <c r="B9" t="s">
        <v>13</v>
      </c>
    </row>
    <row r="12" spans="2:8">
      <c r="B12" s="6" t="s">
        <v>14</v>
      </c>
      <c r="C12" s="6"/>
      <c r="D12" s="6"/>
    </row>
    <row r="14" spans="2:8">
      <c r="B14" s="6" t="s">
        <v>15</v>
      </c>
      <c r="C14" s="6"/>
      <c r="D14" s="6"/>
      <c r="E14" s="11">
        <f>+G23</f>
        <v>5512.69</v>
      </c>
    </row>
    <row r="15" spans="2:8">
      <c r="B15" s="6" t="s">
        <v>16</v>
      </c>
      <c r="C15" s="6"/>
      <c r="D15" s="6"/>
      <c r="E15" s="11">
        <f>SUM(F23:F55)</f>
        <v>5837.07</v>
      </c>
    </row>
    <row r="16" spans="2:8">
      <c r="B16" s="10" t="s">
        <v>17</v>
      </c>
      <c r="C16" s="10"/>
      <c r="D16" s="10"/>
      <c r="E16" s="12">
        <f>SUM(E24:E55)</f>
        <v>5757.699999999998</v>
      </c>
    </row>
    <row r="17" spans="2:8">
      <c r="B17" s="6" t="s">
        <v>18</v>
      </c>
      <c r="C17" s="6"/>
      <c r="D17" s="6"/>
      <c r="E17" s="11">
        <f>+E14+E15-E16</f>
        <v>5592.06</v>
      </c>
    </row>
    <row r="19" spans="2:8">
      <c r="B19" s="9"/>
      <c r="C19" s="9"/>
      <c r="D19" s="9"/>
      <c r="E19" s="9"/>
      <c r="F19" s="9"/>
      <c r="G19" s="9"/>
      <c r="H19" s="9"/>
    </row>
    <row r="20" spans="2:8" ht="15.75">
      <c r="B20" s="13" t="s">
        <v>19</v>
      </c>
      <c r="C20" s="14"/>
      <c r="D20" s="14"/>
    </row>
    <row r="22" spans="2:8" ht="30.75">
      <c r="B22" s="55" t="s">
        <v>20</v>
      </c>
      <c r="C22" s="55" t="s">
        <v>21</v>
      </c>
      <c r="D22" s="55" t="s">
        <v>22</v>
      </c>
      <c r="E22" s="55" t="s">
        <v>23</v>
      </c>
      <c r="F22" s="55" t="s">
        <v>24</v>
      </c>
      <c r="G22" s="55" t="s">
        <v>25</v>
      </c>
      <c r="H22" s="56"/>
    </row>
    <row r="23" spans="2:8">
      <c r="B23" s="1">
        <v>1</v>
      </c>
      <c r="C23" s="2"/>
      <c r="D23" s="7" t="s">
        <v>26</v>
      </c>
      <c r="E23" s="2"/>
      <c r="G23" s="15">
        <v>5512.69</v>
      </c>
    </row>
    <row r="24" spans="2:8">
      <c r="B24" s="5">
        <v>2</v>
      </c>
      <c r="C24" s="3">
        <v>45384</v>
      </c>
      <c r="D24" s="1">
        <v>989</v>
      </c>
      <c r="E24" s="16">
        <v>35.19</v>
      </c>
      <c r="F24" s="17"/>
      <c r="G24" s="17">
        <f>+G23-E24+F24</f>
        <v>5477.5</v>
      </c>
    </row>
    <row r="25" spans="2:8">
      <c r="B25" s="5">
        <v>3</v>
      </c>
      <c r="C25" s="3">
        <v>45386</v>
      </c>
      <c r="D25" s="1">
        <v>995</v>
      </c>
      <c r="E25" s="16">
        <v>800.42</v>
      </c>
      <c r="F25" s="17"/>
      <c r="G25" s="17">
        <f>+G24-E25+F25</f>
        <v>4677.08</v>
      </c>
    </row>
    <row r="26" spans="2:8">
      <c r="B26" s="5">
        <v>4</v>
      </c>
      <c r="C26" s="3">
        <v>45387</v>
      </c>
      <c r="D26" s="1">
        <v>975</v>
      </c>
      <c r="E26" s="16">
        <v>120.57</v>
      </c>
      <c r="F26" s="17"/>
      <c r="G26" s="17">
        <f>+G25-E26+F26</f>
        <v>4556.51</v>
      </c>
    </row>
    <row r="27" spans="2:8">
      <c r="B27" s="5">
        <v>5</v>
      </c>
      <c r="C27" s="3">
        <v>45388</v>
      </c>
      <c r="D27" s="3" t="s">
        <v>27</v>
      </c>
      <c r="E27" s="16"/>
      <c r="F27" s="17">
        <v>1312.25</v>
      </c>
      <c r="G27" s="17">
        <f>+G26-E27+F27</f>
        <v>5868.76</v>
      </c>
    </row>
    <row r="28" spans="2:8">
      <c r="B28" s="5">
        <v>6</v>
      </c>
      <c r="C28" s="3">
        <v>45388</v>
      </c>
      <c r="D28" s="1">
        <v>1044</v>
      </c>
      <c r="E28" s="16">
        <v>850.99</v>
      </c>
      <c r="F28" s="17"/>
      <c r="G28" s="17">
        <f>+G27-E28+F28</f>
        <v>5017.7700000000004</v>
      </c>
    </row>
    <row r="29" spans="2:8">
      <c r="B29" s="5">
        <v>7</v>
      </c>
      <c r="C29" s="3">
        <v>45388</v>
      </c>
      <c r="D29" s="1">
        <v>1045</v>
      </c>
      <c r="E29" s="16">
        <v>75.27</v>
      </c>
      <c r="F29" s="17"/>
      <c r="G29" s="17">
        <f>+G28-E29+F29</f>
        <v>4942.5</v>
      </c>
    </row>
    <row r="30" spans="2:8">
      <c r="B30" s="5">
        <v>8</v>
      </c>
      <c r="C30" s="3">
        <v>45392</v>
      </c>
      <c r="D30" s="1">
        <v>1048</v>
      </c>
      <c r="E30" s="16">
        <v>55.12</v>
      </c>
      <c r="F30" s="17"/>
      <c r="G30" s="17">
        <f>+G29-E30+F30</f>
        <v>4887.38</v>
      </c>
    </row>
    <row r="31" spans="2:8">
      <c r="B31" s="5">
        <v>9</v>
      </c>
      <c r="C31" s="3">
        <v>45393</v>
      </c>
      <c r="D31" s="1">
        <v>1046</v>
      </c>
      <c r="E31" s="16">
        <v>1040.6500000000001</v>
      </c>
      <c r="F31" s="17"/>
      <c r="G31" s="17">
        <f>+G30-E31+F31</f>
        <v>3846.73</v>
      </c>
    </row>
    <row r="32" spans="2:8">
      <c r="B32" s="5">
        <v>10</v>
      </c>
      <c r="C32" s="3">
        <v>45394</v>
      </c>
      <c r="D32" s="1" t="s">
        <v>27</v>
      </c>
      <c r="E32" s="16"/>
      <c r="F32" s="17">
        <v>1545.66</v>
      </c>
      <c r="G32" s="17">
        <f>+G31-E32+F32</f>
        <v>5392.39</v>
      </c>
    </row>
    <row r="33" spans="2:12">
      <c r="B33" s="5">
        <v>11</v>
      </c>
      <c r="C33" s="3">
        <v>45395</v>
      </c>
      <c r="D33" s="1">
        <v>1050</v>
      </c>
      <c r="E33" s="16">
        <v>90.77</v>
      </c>
      <c r="F33" s="17"/>
      <c r="G33" s="17">
        <f>+G32-E33+F33</f>
        <v>5301.62</v>
      </c>
    </row>
    <row r="34" spans="2:12">
      <c r="B34" s="5">
        <v>12</v>
      </c>
      <c r="C34" s="3">
        <v>45396</v>
      </c>
      <c r="D34" s="1">
        <v>1012</v>
      </c>
      <c r="E34" s="16">
        <v>60.35</v>
      </c>
      <c r="F34" s="17"/>
      <c r="G34" s="17">
        <f>+G33-E34+F34</f>
        <v>5241.2699999999995</v>
      </c>
    </row>
    <row r="35" spans="2:12">
      <c r="B35" s="5">
        <v>13</v>
      </c>
      <c r="C35" s="3">
        <v>45399</v>
      </c>
      <c r="D35" s="1">
        <v>1052</v>
      </c>
      <c r="E35" s="16">
        <v>105.36</v>
      </c>
      <c r="F35" s="17"/>
      <c r="G35" s="17">
        <f>+G34-E35+F35</f>
        <v>5135.91</v>
      </c>
    </row>
    <row r="36" spans="2:12">
      <c r="B36" s="5">
        <v>14</v>
      </c>
      <c r="C36" s="3">
        <v>45399</v>
      </c>
      <c r="D36" s="1" t="s">
        <v>28</v>
      </c>
      <c r="E36" s="16">
        <v>115.66</v>
      </c>
      <c r="F36" s="17"/>
      <c r="G36" s="17">
        <f>+G35-E36+F36</f>
        <v>5020.25</v>
      </c>
    </row>
    <row r="37" spans="2:12">
      <c r="B37" s="5">
        <v>15</v>
      </c>
      <c r="C37" s="3">
        <v>45399</v>
      </c>
      <c r="D37" s="1" t="s">
        <v>29</v>
      </c>
      <c r="E37" s="16">
        <v>20</v>
      </c>
      <c r="F37" s="17"/>
      <c r="G37" s="17">
        <f>+G36-E37+F37</f>
        <v>5000.25</v>
      </c>
    </row>
    <row r="38" spans="2:12">
      <c r="B38" s="5">
        <v>16</v>
      </c>
      <c r="C38" s="3">
        <v>45399</v>
      </c>
      <c r="D38" s="1">
        <v>1056</v>
      </c>
      <c r="E38" s="16">
        <v>45.18</v>
      </c>
      <c r="F38" s="17"/>
      <c r="G38" s="17">
        <f>+G37-E38+F38</f>
        <v>4955.07</v>
      </c>
    </row>
    <row r="39" spans="2:12">
      <c r="B39" s="5">
        <v>17</v>
      </c>
      <c r="C39" s="3">
        <v>45400</v>
      </c>
      <c r="D39" s="1" t="s">
        <v>30</v>
      </c>
      <c r="E39" s="16"/>
      <c r="F39" s="17">
        <v>7.55</v>
      </c>
      <c r="G39" s="17">
        <f>+G38-E39+F39</f>
        <v>4962.62</v>
      </c>
      <c r="L39" t="s">
        <v>31</v>
      </c>
    </row>
    <row r="40" spans="2:12">
      <c r="B40" s="5">
        <v>18</v>
      </c>
      <c r="C40" s="3">
        <v>45400</v>
      </c>
      <c r="D40" s="1">
        <v>1035</v>
      </c>
      <c r="E40" s="16">
        <v>25.41</v>
      </c>
      <c r="F40" s="17"/>
      <c r="G40" s="17">
        <f>+G39-E40+F40</f>
        <v>4937.21</v>
      </c>
    </row>
    <row r="41" spans="2:12">
      <c r="B41" s="5">
        <v>19</v>
      </c>
      <c r="C41" s="3">
        <v>45400</v>
      </c>
      <c r="D41" s="1">
        <v>1053</v>
      </c>
      <c r="E41" s="16">
        <v>30.24</v>
      </c>
      <c r="F41" s="17"/>
      <c r="G41" s="17">
        <f>+G40-E41+F41</f>
        <v>4906.97</v>
      </c>
    </row>
    <row r="42" spans="2:12">
      <c r="B42" s="5">
        <v>20</v>
      </c>
      <c r="C42" s="3">
        <v>45400</v>
      </c>
      <c r="D42" s="1">
        <v>1055</v>
      </c>
      <c r="E42" s="16">
        <v>80.72</v>
      </c>
      <c r="F42" s="17"/>
      <c r="G42" s="17">
        <f>+G41-E42+F42</f>
        <v>4826.25</v>
      </c>
    </row>
    <row r="43" spans="2:12">
      <c r="B43" s="5">
        <v>21</v>
      </c>
      <c r="C43" s="3">
        <v>45401</v>
      </c>
      <c r="D43" s="1" t="s">
        <v>27</v>
      </c>
      <c r="E43" s="16"/>
      <c r="F43" s="17">
        <v>1846.28</v>
      </c>
      <c r="G43" s="17">
        <f>+G42-E43+F43</f>
        <v>6672.53</v>
      </c>
    </row>
    <row r="44" spans="2:12">
      <c r="B44" s="5">
        <v>22</v>
      </c>
      <c r="C44" s="3">
        <v>45401</v>
      </c>
      <c r="D44" s="1" t="s">
        <v>32</v>
      </c>
      <c r="E44" s="16">
        <v>55.12</v>
      </c>
      <c r="F44" s="17"/>
      <c r="G44" s="17">
        <f>+G43-E44+F44</f>
        <v>6617.41</v>
      </c>
    </row>
    <row r="45" spans="2:12">
      <c r="B45" s="5">
        <v>23</v>
      </c>
      <c r="C45" s="3">
        <v>45402</v>
      </c>
      <c r="D45" s="1">
        <v>1057</v>
      </c>
      <c r="E45" s="16">
        <v>35.96</v>
      </c>
      <c r="F45" s="17"/>
      <c r="G45" s="17">
        <f>+G44-E45+F45</f>
        <v>6581.45</v>
      </c>
    </row>
    <row r="46" spans="2:12">
      <c r="B46" s="5">
        <v>24</v>
      </c>
      <c r="C46" s="3">
        <v>45404</v>
      </c>
      <c r="D46" s="1">
        <v>1047</v>
      </c>
      <c r="E46" s="16">
        <v>30.39</v>
      </c>
      <c r="F46" s="17"/>
      <c r="G46" s="17">
        <f>+G45-E46+F46</f>
        <v>6551.0599999999995</v>
      </c>
    </row>
    <row r="47" spans="2:12">
      <c r="B47" s="5">
        <v>25</v>
      </c>
      <c r="C47" s="3">
        <v>45404</v>
      </c>
      <c r="D47" s="1">
        <v>1059</v>
      </c>
      <c r="E47" s="16">
        <v>800.9</v>
      </c>
      <c r="F47" s="17"/>
      <c r="G47" s="17">
        <f>+G46-E47+F47</f>
        <v>5750.16</v>
      </c>
    </row>
    <row r="48" spans="2:12">
      <c r="B48" s="5">
        <v>26</v>
      </c>
      <c r="C48" s="3">
        <v>45405</v>
      </c>
      <c r="D48" s="1" t="s">
        <v>27</v>
      </c>
      <c r="E48" s="16"/>
      <c r="F48" s="17">
        <v>1125.33</v>
      </c>
      <c r="G48" s="17">
        <f>+G47-E48+F48</f>
        <v>6875.49</v>
      </c>
    </row>
    <row r="49" spans="2:7">
      <c r="B49" s="5">
        <v>27</v>
      </c>
      <c r="C49" s="3">
        <v>45406</v>
      </c>
      <c r="D49" s="1">
        <v>1058</v>
      </c>
      <c r="E49" s="16">
        <v>45.14</v>
      </c>
      <c r="F49" s="17"/>
      <c r="G49" s="17">
        <f>+G48-E49+F49</f>
        <v>6830.3499999999995</v>
      </c>
    </row>
    <row r="50" spans="2:7">
      <c r="B50" s="5">
        <v>28</v>
      </c>
      <c r="C50" s="3">
        <v>45408</v>
      </c>
      <c r="D50" s="1">
        <v>1051</v>
      </c>
      <c r="E50" s="16">
        <v>65.47</v>
      </c>
      <c r="F50" s="17"/>
      <c r="G50" s="17">
        <f>+G49-E50+F50</f>
        <v>6764.8799999999992</v>
      </c>
    </row>
    <row r="51" spans="2:7">
      <c r="B51" s="5">
        <v>29</v>
      </c>
      <c r="C51" s="3">
        <v>45408</v>
      </c>
      <c r="D51" s="1">
        <v>1061</v>
      </c>
      <c r="E51" s="16">
        <v>70.48</v>
      </c>
      <c r="F51" s="17"/>
      <c r="G51" s="17">
        <f>+G50-E51+F51</f>
        <v>6694.4</v>
      </c>
    </row>
    <row r="52" spans="2:7">
      <c r="B52" s="5">
        <v>30</v>
      </c>
      <c r="C52" s="3">
        <v>45409</v>
      </c>
      <c r="D52" s="1">
        <v>995</v>
      </c>
      <c r="E52" s="16">
        <v>800.42</v>
      </c>
      <c r="F52" s="17"/>
      <c r="G52" s="17">
        <f>+G51-E52+F52</f>
        <v>5893.98</v>
      </c>
    </row>
    <row r="53" spans="2:7" ht="15" customHeight="1">
      <c r="B53" s="5">
        <v>31</v>
      </c>
      <c r="C53" s="3">
        <v>45409</v>
      </c>
      <c r="D53" s="1">
        <v>1063</v>
      </c>
      <c r="E53" s="16">
        <v>20.45</v>
      </c>
      <c r="F53" s="17"/>
      <c r="G53" s="17">
        <f>+G52-E53+F53</f>
        <v>5873.53</v>
      </c>
    </row>
    <row r="54" spans="2:7" ht="15" customHeight="1">
      <c r="B54" s="5">
        <v>32</v>
      </c>
      <c r="C54" s="3">
        <v>45410</v>
      </c>
      <c r="D54" s="1">
        <v>1062</v>
      </c>
      <c r="E54" s="16">
        <v>110.65</v>
      </c>
      <c r="F54" s="17"/>
      <c r="G54" s="17">
        <f>+G53-E54+F54</f>
        <v>5762.88</v>
      </c>
    </row>
    <row r="55" spans="2:7" ht="15" customHeight="1">
      <c r="B55" s="5">
        <v>33</v>
      </c>
      <c r="C55" s="3">
        <v>45412</v>
      </c>
      <c r="D55" s="1">
        <v>1065</v>
      </c>
      <c r="E55" s="16">
        <v>170.82</v>
      </c>
      <c r="F55" s="17"/>
      <c r="G55" s="17">
        <f>+G54-E55+F55</f>
        <v>5592.06</v>
      </c>
    </row>
  </sheetData>
  <autoFilter ref="B22:G22" xr:uid="{0E258B53-AF97-442D-A884-BFC37E97B54F}"/>
  <pageMargins left="0.7" right="0.7" top="0.75" bottom="0.75" header="0.3" footer="0.3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8B53-AF97-442D-A884-BFC37E97B54F}">
  <sheetPr>
    <pageSetUpPr fitToPage="1"/>
  </sheetPr>
  <dimension ref="B1:L62"/>
  <sheetViews>
    <sheetView topLeftCell="A34" workbookViewId="0">
      <selection activeCell="B60" sqref="B60"/>
    </sheetView>
  </sheetViews>
  <sheetFormatPr defaultRowHeight="15" customHeight="1"/>
  <cols>
    <col min="1" max="1" width="4.28515625" customWidth="1"/>
    <col min="3" max="3" width="12.5703125" customWidth="1"/>
    <col min="4" max="5" width="14.5703125" customWidth="1"/>
    <col min="6" max="6" width="13" customWidth="1"/>
    <col min="7" max="7" width="14.28515625" customWidth="1"/>
  </cols>
  <sheetData>
    <row r="1" spans="2:8" ht="15" customHeight="1">
      <c r="B1" t="s">
        <v>0</v>
      </c>
      <c r="G1" s="13"/>
      <c r="H1" s="59" t="s">
        <v>1</v>
      </c>
    </row>
    <row r="2" spans="2:8" ht="15" customHeight="1">
      <c r="B2" t="s">
        <v>2</v>
      </c>
      <c r="G2" s="13"/>
      <c r="H2" s="59" t="s">
        <v>3</v>
      </c>
    </row>
    <row r="3" spans="2:8" ht="15" customHeight="1">
      <c r="B3" t="s">
        <v>4</v>
      </c>
      <c r="H3" s="58" t="s">
        <v>5</v>
      </c>
    </row>
    <row r="6" spans="2:8" ht="15" customHeight="1">
      <c r="B6" t="s">
        <v>6</v>
      </c>
      <c r="F6" s="6" t="s">
        <v>7</v>
      </c>
      <c r="H6" s="57" t="s">
        <v>8</v>
      </c>
    </row>
    <row r="7" spans="2:8" ht="15" customHeight="1">
      <c r="B7" t="s">
        <v>9</v>
      </c>
      <c r="F7" s="6" t="s">
        <v>10</v>
      </c>
      <c r="H7" s="57" t="s">
        <v>11</v>
      </c>
    </row>
    <row r="8" spans="2:8" ht="15" customHeight="1">
      <c r="B8" t="s">
        <v>12</v>
      </c>
    </row>
    <row r="9" spans="2:8" ht="15" customHeight="1">
      <c r="B9" t="s">
        <v>13</v>
      </c>
    </row>
    <row r="12" spans="2:8">
      <c r="B12" s="6" t="s">
        <v>14</v>
      </c>
      <c r="C12" s="6"/>
      <c r="D12" s="6"/>
    </row>
    <row r="14" spans="2:8">
      <c r="B14" s="6" t="s">
        <v>15</v>
      </c>
      <c r="C14" s="6"/>
      <c r="D14" s="6"/>
      <c r="E14" s="11">
        <f>+G23</f>
        <v>5512.69</v>
      </c>
    </row>
    <row r="15" spans="2:8">
      <c r="B15" s="6" t="s">
        <v>16</v>
      </c>
      <c r="C15" s="6"/>
      <c r="D15" s="6"/>
      <c r="E15" s="11">
        <f>SUM(F23:F60)</f>
        <v>5837.07</v>
      </c>
    </row>
    <row r="16" spans="2:8" thickBot="1">
      <c r="B16" s="10" t="s">
        <v>17</v>
      </c>
      <c r="C16" s="10"/>
      <c r="D16" s="10"/>
      <c r="E16" s="12">
        <f>SUM(E24:E60)</f>
        <v>5757.699999999998</v>
      </c>
    </row>
    <row r="17" spans="2:8">
      <c r="B17" s="6" t="s">
        <v>18</v>
      </c>
      <c r="C17" s="6"/>
      <c r="D17" s="6"/>
      <c r="E17" s="11">
        <f>+E14+E15-E16</f>
        <v>5592.06</v>
      </c>
    </row>
    <row r="19" spans="2:8" thickBot="1">
      <c r="B19" s="9"/>
      <c r="C19" s="9"/>
      <c r="D19" s="9"/>
      <c r="E19" s="9"/>
      <c r="F19" s="9"/>
      <c r="G19" s="9"/>
      <c r="H19" s="9"/>
    </row>
    <row r="20" spans="2:8" ht="15.75">
      <c r="B20" s="13" t="s">
        <v>19</v>
      </c>
      <c r="C20" s="14"/>
      <c r="D20" s="14"/>
    </row>
    <row r="22" spans="2:8" ht="30.75">
      <c r="B22" s="55" t="s">
        <v>20</v>
      </c>
      <c r="C22" s="55" t="s">
        <v>21</v>
      </c>
      <c r="D22" s="55" t="s">
        <v>22</v>
      </c>
      <c r="E22" s="55" t="s">
        <v>23</v>
      </c>
      <c r="F22" s="55" t="s">
        <v>24</v>
      </c>
      <c r="G22" s="55" t="s">
        <v>25</v>
      </c>
      <c r="H22" s="56"/>
    </row>
    <row r="23" spans="2:8">
      <c r="B23" s="1">
        <v>1</v>
      </c>
      <c r="C23" s="2"/>
      <c r="D23" s="7" t="s">
        <v>26</v>
      </c>
      <c r="E23" s="2"/>
      <c r="G23" s="15">
        <v>5512.69</v>
      </c>
    </row>
    <row r="24" spans="2:8">
      <c r="B24" s="5">
        <v>2</v>
      </c>
      <c r="C24" s="3">
        <v>45384</v>
      </c>
      <c r="D24" s="1">
        <v>989</v>
      </c>
      <c r="E24" s="16">
        <v>35.19</v>
      </c>
      <c r="F24" s="17"/>
      <c r="G24" s="17">
        <f>+G23-E24+F24</f>
        <v>5477.5</v>
      </c>
    </row>
    <row r="25" spans="2:8">
      <c r="B25" s="5">
        <v>3</v>
      </c>
      <c r="C25" s="3">
        <v>45386</v>
      </c>
      <c r="D25" s="1">
        <v>995</v>
      </c>
      <c r="E25" s="16">
        <v>800.42</v>
      </c>
      <c r="F25" s="17"/>
      <c r="G25" s="17">
        <f t="shared" ref="G25:G60" si="0">+G24-E25+F25</f>
        <v>4677.08</v>
      </c>
    </row>
    <row r="26" spans="2:8">
      <c r="B26" s="5">
        <v>4</v>
      </c>
      <c r="C26" s="3">
        <v>45387</v>
      </c>
      <c r="D26" s="1">
        <v>975</v>
      </c>
      <c r="E26" s="16">
        <v>120.57</v>
      </c>
      <c r="F26" s="17"/>
      <c r="G26" s="17">
        <f t="shared" si="0"/>
        <v>4556.51</v>
      </c>
    </row>
    <row r="27" spans="2:8">
      <c r="B27" s="5">
        <v>5</v>
      </c>
      <c r="C27" s="3">
        <v>45388</v>
      </c>
      <c r="D27" s="3" t="s">
        <v>27</v>
      </c>
      <c r="E27" s="16"/>
      <c r="F27" s="17">
        <v>1312.25</v>
      </c>
      <c r="G27" s="17">
        <f t="shared" si="0"/>
        <v>5868.76</v>
      </c>
    </row>
    <row r="28" spans="2:8">
      <c r="B28" s="5">
        <v>6</v>
      </c>
      <c r="C28" s="3">
        <v>45388</v>
      </c>
      <c r="D28" s="1">
        <v>1044</v>
      </c>
      <c r="E28" s="16">
        <v>850.99</v>
      </c>
      <c r="F28" s="17"/>
      <c r="G28" s="17">
        <f t="shared" si="0"/>
        <v>5017.7700000000004</v>
      </c>
    </row>
    <row r="29" spans="2:8">
      <c r="B29" s="5">
        <v>7</v>
      </c>
      <c r="C29" s="3">
        <v>45388</v>
      </c>
      <c r="D29" s="1">
        <v>1045</v>
      </c>
      <c r="E29" s="16">
        <v>75.27</v>
      </c>
      <c r="F29" s="17"/>
      <c r="G29" s="17">
        <f t="shared" si="0"/>
        <v>4942.5</v>
      </c>
    </row>
    <row r="30" spans="2:8">
      <c r="B30" s="5">
        <v>8</v>
      </c>
      <c r="C30" s="3">
        <v>45392</v>
      </c>
      <c r="D30" s="1">
        <v>1048</v>
      </c>
      <c r="E30" s="16">
        <v>55.12</v>
      </c>
      <c r="F30" s="17"/>
      <c r="G30" s="17">
        <f t="shared" si="0"/>
        <v>4887.38</v>
      </c>
    </row>
    <row r="31" spans="2:8">
      <c r="B31" s="5">
        <v>9</v>
      </c>
      <c r="C31" s="3">
        <v>45393</v>
      </c>
      <c r="D31" s="1">
        <v>1046</v>
      </c>
      <c r="E31" s="16">
        <v>1040.6500000000001</v>
      </c>
      <c r="F31" s="17"/>
      <c r="G31" s="17">
        <f t="shared" si="0"/>
        <v>3846.73</v>
      </c>
    </row>
    <row r="32" spans="2:8">
      <c r="B32" s="5">
        <v>10</v>
      </c>
      <c r="C32" s="3">
        <v>45394</v>
      </c>
      <c r="D32" s="1" t="s">
        <v>27</v>
      </c>
      <c r="E32" s="16"/>
      <c r="F32" s="17">
        <v>1545.66</v>
      </c>
      <c r="G32" s="17">
        <f t="shared" si="0"/>
        <v>5392.39</v>
      </c>
    </row>
    <row r="33" spans="2:12">
      <c r="B33" s="5">
        <v>11</v>
      </c>
      <c r="C33" s="3">
        <v>45395</v>
      </c>
      <c r="D33" s="1">
        <v>1050</v>
      </c>
      <c r="E33" s="16">
        <v>90.77</v>
      </c>
      <c r="F33" s="17"/>
      <c r="G33" s="17">
        <f t="shared" si="0"/>
        <v>5301.62</v>
      </c>
    </row>
    <row r="34" spans="2:12">
      <c r="B34" s="5">
        <v>12</v>
      </c>
      <c r="C34" s="3">
        <v>45396</v>
      </c>
      <c r="D34" s="1">
        <v>1012</v>
      </c>
      <c r="E34" s="16">
        <v>60.35</v>
      </c>
      <c r="F34" s="17"/>
      <c r="G34" s="17">
        <f t="shared" si="0"/>
        <v>5241.2699999999995</v>
      </c>
    </row>
    <row r="35" spans="2:12">
      <c r="B35" s="5">
        <v>13</v>
      </c>
      <c r="C35" s="3">
        <v>45399</v>
      </c>
      <c r="D35" s="1">
        <v>1052</v>
      </c>
      <c r="E35" s="16">
        <v>105.36</v>
      </c>
      <c r="F35" s="17"/>
      <c r="G35" s="17">
        <f t="shared" si="0"/>
        <v>5135.91</v>
      </c>
    </row>
    <row r="36" spans="2:12">
      <c r="B36" s="5">
        <v>14</v>
      </c>
      <c r="C36" s="3">
        <v>45399</v>
      </c>
      <c r="D36" s="1" t="s">
        <v>28</v>
      </c>
      <c r="E36" s="16">
        <v>115.66</v>
      </c>
      <c r="F36" s="17"/>
      <c r="G36" s="17">
        <f t="shared" si="0"/>
        <v>5020.25</v>
      </c>
    </row>
    <row r="37" spans="2:12">
      <c r="B37" s="5">
        <v>15</v>
      </c>
      <c r="C37" s="3">
        <v>45399</v>
      </c>
      <c r="D37" s="1" t="s">
        <v>29</v>
      </c>
      <c r="E37" s="16">
        <v>20</v>
      </c>
      <c r="F37" s="17"/>
      <c r="G37" s="17">
        <f t="shared" si="0"/>
        <v>5000.25</v>
      </c>
    </row>
    <row r="38" spans="2:12">
      <c r="B38" s="5">
        <v>16</v>
      </c>
      <c r="C38" s="3">
        <v>45399</v>
      </c>
      <c r="D38" s="1">
        <v>1056</v>
      </c>
      <c r="E38" s="16">
        <v>45.18</v>
      </c>
      <c r="F38" s="17"/>
      <c r="G38" s="17">
        <f t="shared" si="0"/>
        <v>4955.07</v>
      </c>
    </row>
    <row r="39" spans="2:12">
      <c r="B39" s="5">
        <v>17</v>
      </c>
      <c r="C39" s="3">
        <v>45400</v>
      </c>
      <c r="D39" s="1" t="s">
        <v>30</v>
      </c>
      <c r="E39" s="16"/>
      <c r="F39" s="17">
        <v>7.55</v>
      </c>
      <c r="G39" s="17">
        <f t="shared" si="0"/>
        <v>4962.62</v>
      </c>
      <c r="L39" t="s">
        <v>31</v>
      </c>
    </row>
    <row r="40" spans="2:12">
      <c r="B40" s="5">
        <v>18</v>
      </c>
      <c r="C40" s="3">
        <v>45400</v>
      </c>
      <c r="D40" s="1">
        <v>1035</v>
      </c>
      <c r="E40" s="16">
        <v>25.41</v>
      </c>
      <c r="F40" s="17"/>
      <c r="G40" s="17">
        <f t="shared" si="0"/>
        <v>4937.21</v>
      </c>
    </row>
    <row r="41" spans="2:12">
      <c r="B41" s="5">
        <v>19</v>
      </c>
      <c r="C41" s="3">
        <v>45400</v>
      </c>
      <c r="D41" s="1">
        <v>1053</v>
      </c>
      <c r="E41" s="16">
        <v>30.24</v>
      </c>
      <c r="F41" s="17"/>
      <c r="G41" s="17">
        <f t="shared" si="0"/>
        <v>4906.97</v>
      </c>
    </row>
    <row r="42" spans="2:12">
      <c r="B42" s="5">
        <v>20</v>
      </c>
      <c r="C42" s="3">
        <v>45400</v>
      </c>
      <c r="D42" s="1">
        <v>1055</v>
      </c>
      <c r="E42" s="16">
        <v>80.72</v>
      </c>
      <c r="F42" s="17"/>
      <c r="G42" s="17">
        <f t="shared" si="0"/>
        <v>4826.25</v>
      </c>
    </row>
    <row r="43" spans="2:12">
      <c r="B43" s="5">
        <v>21</v>
      </c>
      <c r="C43" s="3">
        <v>45401</v>
      </c>
      <c r="D43" s="1" t="s">
        <v>27</v>
      </c>
      <c r="E43" s="16"/>
      <c r="F43" s="17">
        <v>1846.28</v>
      </c>
      <c r="G43" s="17">
        <f t="shared" si="0"/>
        <v>6672.53</v>
      </c>
    </row>
    <row r="44" spans="2:12">
      <c r="B44" s="5">
        <v>22</v>
      </c>
      <c r="C44" s="3">
        <v>45401</v>
      </c>
      <c r="D44" s="1" t="s">
        <v>32</v>
      </c>
      <c r="E44" s="16">
        <v>55.12</v>
      </c>
      <c r="F44" s="17"/>
      <c r="G44" s="17">
        <f t="shared" si="0"/>
        <v>6617.41</v>
      </c>
    </row>
    <row r="45" spans="2:12">
      <c r="B45" s="5"/>
      <c r="C45" s="3"/>
      <c r="D45" s="1"/>
      <c r="E45" s="16"/>
      <c r="F45" s="17"/>
      <c r="G45" s="17"/>
    </row>
    <row r="46" spans="2:12">
      <c r="B46" s="5"/>
      <c r="C46" s="3"/>
      <c r="D46" s="1"/>
      <c r="E46" s="16"/>
      <c r="F46" s="17"/>
      <c r="G46" s="17"/>
    </row>
    <row r="47" spans="2:12" ht="15.75">
      <c r="B47" s="13" t="s">
        <v>19</v>
      </c>
      <c r="C47" s="14"/>
      <c r="D47" s="14"/>
    </row>
    <row r="48" spans="2:12"/>
    <row r="49" spans="2:7" ht="30.75">
      <c r="B49" s="55" t="s">
        <v>20</v>
      </c>
      <c r="C49" s="55" t="s">
        <v>21</v>
      </c>
      <c r="D49" s="55" t="s">
        <v>22</v>
      </c>
      <c r="E49" s="55" t="s">
        <v>23</v>
      </c>
      <c r="F49" s="55" t="s">
        <v>24</v>
      </c>
      <c r="G49" s="55" t="s">
        <v>25</v>
      </c>
    </row>
    <row r="50" spans="2:7">
      <c r="B50" s="5">
        <v>23</v>
      </c>
      <c r="C50" s="3">
        <v>45402</v>
      </c>
      <c r="D50" s="1">
        <v>1057</v>
      </c>
      <c r="E50" s="16">
        <v>35.96</v>
      </c>
      <c r="F50" s="17"/>
      <c r="G50" s="17">
        <f>+G44-E50+F50</f>
        <v>6581.45</v>
      </c>
    </row>
    <row r="51" spans="2:7">
      <c r="B51" s="5">
        <v>24</v>
      </c>
      <c r="C51" s="3">
        <v>45404</v>
      </c>
      <c r="D51" s="1">
        <v>1047</v>
      </c>
      <c r="E51" s="16">
        <v>30.39</v>
      </c>
      <c r="F51" s="17"/>
      <c r="G51" s="17">
        <f t="shared" si="0"/>
        <v>6551.0599999999995</v>
      </c>
    </row>
    <row r="52" spans="2:7">
      <c r="B52" s="5">
        <v>25</v>
      </c>
      <c r="C52" s="3">
        <v>45404</v>
      </c>
      <c r="D52" s="1">
        <v>1059</v>
      </c>
      <c r="E52" s="16">
        <v>800.9</v>
      </c>
      <c r="F52" s="17"/>
      <c r="G52" s="17">
        <f t="shared" si="0"/>
        <v>5750.16</v>
      </c>
    </row>
    <row r="53" spans="2:7">
      <c r="B53" s="5">
        <v>26</v>
      </c>
      <c r="C53" s="3">
        <v>45405</v>
      </c>
      <c r="D53" s="1" t="s">
        <v>27</v>
      </c>
      <c r="E53" s="16"/>
      <c r="F53" s="17">
        <v>1125.33</v>
      </c>
      <c r="G53" s="17">
        <f t="shared" si="0"/>
        <v>6875.49</v>
      </c>
    </row>
    <row r="54" spans="2:7">
      <c r="B54" s="5">
        <v>27</v>
      </c>
      <c r="C54" s="3">
        <v>45406</v>
      </c>
      <c r="D54" s="1">
        <v>1058</v>
      </c>
      <c r="E54" s="16">
        <v>45.14</v>
      </c>
      <c r="F54" s="17"/>
      <c r="G54" s="17">
        <f t="shared" si="0"/>
        <v>6830.3499999999995</v>
      </c>
    </row>
    <row r="55" spans="2:7">
      <c r="B55" s="5">
        <v>28</v>
      </c>
      <c r="C55" s="3">
        <v>45408</v>
      </c>
      <c r="D55" s="1">
        <v>1051</v>
      </c>
      <c r="E55" s="16">
        <v>65.47</v>
      </c>
      <c r="F55" s="17"/>
      <c r="G55" s="17">
        <f t="shared" si="0"/>
        <v>6764.8799999999992</v>
      </c>
    </row>
    <row r="56" spans="2:7">
      <c r="B56" s="5">
        <v>29</v>
      </c>
      <c r="C56" s="3">
        <v>45408</v>
      </c>
      <c r="D56" s="1">
        <v>1061</v>
      </c>
      <c r="E56" s="16">
        <v>70.48</v>
      </c>
      <c r="F56" s="17"/>
      <c r="G56" s="17">
        <f t="shared" si="0"/>
        <v>6694.4</v>
      </c>
    </row>
    <row r="57" spans="2:7">
      <c r="B57" s="5">
        <v>30</v>
      </c>
      <c r="C57" s="3">
        <v>45409</v>
      </c>
      <c r="D57" s="1">
        <v>995</v>
      </c>
      <c r="E57" s="16">
        <v>800.42</v>
      </c>
      <c r="F57" s="17"/>
      <c r="G57" s="17">
        <f t="shared" si="0"/>
        <v>5893.98</v>
      </c>
    </row>
    <row r="58" spans="2:7" ht="15" customHeight="1">
      <c r="B58" s="5">
        <v>31</v>
      </c>
      <c r="C58" s="3">
        <v>45409</v>
      </c>
      <c r="D58" s="1">
        <v>1063</v>
      </c>
      <c r="E58" s="16">
        <v>20.45</v>
      </c>
      <c r="F58" s="17"/>
      <c r="G58" s="17">
        <f t="shared" si="0"/>
        <v>5873.53</v>
      </c>
    </row>
    <row r="59" spans="2:7" ht="15" customHeight="1">
      <c r="B59" s="5">
        <v>32</v>
      </c>
      <c r="C59" s="3">
        <v>45410</v>
      </c>
      <c r="D59" s="1">
        <v>1062</v>
      </c>
      <c r="E59" s="16">
        <v>110.65</v>
      </c>
      <c r="F59" s="17"/>
      <c r="G59" s="17">
        <f t="shared" si="0"/>
        <v>5762.88</v>
      </c>
    </row>
    <row r="60" spans="2:7" ht="15" customHeight="1">
      <c r="B60" s="5">
        <v>33</v>
      </c>
      <c r="C60" s="3">
        <v>45412</v>
      </c>
      <c r="D60" s="1">
        <v>1065</v>
      </c>
      <c r="E60" s="16">
        <v>170.82</v>
      </c>
      <c r="F60" s="17"/>
      <c r="G60" s="17">
        <f t="shared" si="0"/>
        <v>5592.06</v>
      </c>
    </row>
    <row r="62" spans="2:7" ht="15" customHeight="1">
      <c r="C62" s="6" t="s">
        <v>33</v>
      </c>
      <c r="D62" s="6"/>
      <c r="E62" s="6"/>
      <c r="F62" s="6"/>
      <c r="G62" s="60">
        <f>+G60</f>
        <v>5592.06</v>
      </c>
    </row>
  </sheetData>
  <autoFilter ref="B22:G22" xr:uid="{0E258B53-AF97-442D-A884-BFC37E97B54F}"/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B910-C6AD-47EC-90BF-B7E72FD56B47}">
  <sheetPr>
    <pageSetUpPr fitToPage="1"/>
  </sheetPr>
  <dimension ref="A1:G44"/>
  <sheetViews>
    <sheetView workbookViewId="0">
      <selection sqref="A1:G44"/>
    </sheetView>
  </sheetViews>
  <sheetFormatPr defaultRowHeight="14.45"/>
  <cols>
    <col min="1" max="1" width="17.42578125" customWidth="1"/>
    <col min="2" max="2" width="10.5703125" style="5" customWidth="1"/>
    <col min="3" max="3" width="19.28515625" style="4" customWidth="1"/>
    <col min="4" max="4" width="16.140625" style="4" customWidth="1"/>
    <col min="5" max="5" width="24.140625" style="4" customWidth="1"/>
    <col min="6" max="6" width="17.140625" style="4" customWidth="1"/>
    <col min="7" max="7" width="16.28515625" style="4" customWidth="1"/>
  </cols>
  <sheetData>
    <row r="1" spans="1:7" ht="15"/>
    <row r="2" spans="1:7" ht="15">
      <c r="D2" s="54" t="str">
        <f>+'Bank Reconciliation'!E2</f>
        <v>Nolan Company</v>
      </c>
    </row>
    <row r="3" spans="1:7" ht="15.75">
      <c r="D3" s="8" t="s">
        <v>34</v>
      </c>
    </row>
    <row r="4" spans="1:7" ht="15.6">
      <c r="D4" s="40" t="s">
        <v>35</v>
      </c>
    </row>
    <row r="5" spans="1:7" ht="15.6">
      <c r="D5" s="8"/>
    </row>
    <row r="6" spans="1:7" ht="15.6">
      <c r="D6" s="8"/>
    </row>
    <row r="8" spans="1:7">
      <c r="B8" s="2" t="s">
        <v>20</v>
      </c>
      <c r="C8" s="2" t="s">
        <v>21</v>
      </c>
      <c r="D8" s="2" t="s">
        <v>22</v>
      </c>
      <c r="E8" s="2" t="s">
        <v>36</v>
      </c>
      <c r="F8" s="2" t="s">
        <v>37</v>
      </c>
      <c r="G8" s="2" t="s">
        <v>38</v>
      </c>
    </row>
    <row r="9" spans="1:7">
      <c r="A9" s="6" t="s">
        <v>39</v>
      </c>
      <c r="B9" s="5">
        <v>1</v>
      </c>
      <c r="C9" s="3">
        <v>45334</v>
      </c>
      <c r="D9" s="1">
        <v>965</v>
      </c>
      <c r="E9" s="1" t="s">
        <v>40</v>
      </c>
      <c r="F9" s="1">
        <v>45.23</v>
      </c>
    </row>
    <row r="10" spans="1:7">
      <c r="A10" s="6" t="s">
        <v>41</v>
      </c>
      <c r="B10" s="5">
        <v>2</v>
      </c>
      <c r="C10" s="3">
        <v>45341</v>
      </c>
      <c r="D10" s="1">
        <v>975</v>
      </c>
      <c r="E10" s="1" t="s">
        <v>42</v>
      </c>
      <c r="F10" s="1">
        <v>120.57</v>
      </c>
    </row>
    <row r="11" spans="1:7">
      <c r="B11" s="5">
        <v>3</v>
      </c>
      <c r="C11" s="3">
        <v>45344</v>
      </c>
      <c r="D11" s="1">
        <v>989</v>
      </c>
      <c r="E11" s="1" t="s">
        <v>43</v>
      </c>
      <c r="F11" s="1">
        <v>35.19</v>
      </c>
    </row>
    <row r="12" spans="1:7">
      <c r="A12" t="s">
        <v>44</v>
      </c>
      <c r="B12" s="5">
        <v>4</v>
      </c>
      <c r="C12" s="3">
        <v>45354</v>
      </c>
      <c r="D12" s="1">
        <v>995</v>
      </c>
      <c r="E12" s="1" t="s">
        <v>45</v>
      </c>
      <c r="F12" s="1">
        <v>800.42</v>
      </c>
    </row>
    <row r="13" spans="1:7">
      <c r="A13" t="s">
        <v>46</v>
      </c>
      <c r="B13" s="5">
        <v>5</v>
      </c>
      <c r="C13" s="3">
        <v>45354</v>
      </c>
      <c r="D13" s="1">
        <v>1001</v>
      </c>
      <c r="E13" s="1" t="s">
        <v>47</v>
      </c>
      <c r="F13" s="1">
        <v>50.76</v>
      </c>
    </row>
    <row r="14" spans="1:7">
      <c r="B14" s="5">
        <v>6</v>
      </c>
      <c r="C14" s="3">
        <v>45365</v>
      </c>
      <c r="D14" s="1">
        <v>1012</v>
      </c>
      <c r="E14" s="1" t="s">
        <v>48</v>
      </c>
      <c r="F14" s="1">
        <v>60.35</v>
      </c>
    </row>
    <row r="15" spans="1:7">
      <c r="B15" s="5">
        <v>7</v>
      </c>
      <c r="C15" s="3">
        <v>45375</v>
      </c>
      <c r="D15" s="1">
        <v>1019</v>
      </c>
      <c r="E15" s="1" t="s">
        <v>49</v>
      </c>
      <c r="F15" s="1">
        <v>100.88</v>
      </c>
    </row>
    <row r="16" spans="1:7" ht="15" thickBot="1">
      <c r="A16" s="9"/>
      <c r="B16" s="50">
        <v>8</v>
      </c>
      <c r="C16" s="51">
        <v>45376</v>
      </c>
      <c r="D16" s="52">
        <v>1035</v>
      </c>
      <c r="E16" s="52" t="s">
        <v>50</v>
      </c>
      <c r="F16" s="52">
        <v>25.41</v>
      </c>
      <c r="G16" s="53"/>
    </row>
    <row r="17" spans="1:6">
      <c r="A17" s="6" t="s">
        <v>51</v>
      </c>
      <c r="B17" s="5">
        <v>9</v>
      </c>
      <c r="C17" s="3">
        <v>45384</v>
      </c>
      <c r="D17" s="1">
        <v>1044</v>
      </c>
      <c r="E17" s="1" t="s">
        <v>52</v>
      </c>
      <c r="F17" s="1">
        <v>850.99</v>
      </c>
    </row>
    <row r="18" spans="1:6">
      <c r="B18" s="5">
        <v>10</v>
      </c>
      <c r="C18" s="3">
        <v>45384</v>
      </c>
      <c r="D18" s="1">
        <v>1045</v>
      </c>
      <c r="E18" s="1" t="s">
        <v>53</v>
      </c>
      <c r="F18" s="1">
        <v>75.27</v>
      </c>
    </row>
    <row r="19" spans="1:6">
      <c r="B19" s="5">
        <v>11</v>
      </c>
      <c r="C19" s="3">
        <v>45389</v>
      </c>
      <c r="D19" s="1">
        <v>1046</v>
      </c>
      <c r="E19" s="1" t="s">
        <v>54</v>
      </c>
      <c r="F19" s="1">
        <v>40.65</v>
      </c>
    </row>
    <row r="20" spans="1:6">
      <c r="B20" s="5">
        <v>12</v>
      </c>
      <c r="C20" s="3">
        <v>45390</v>
      </c>
      <c r="D20" s="1">
        <v>1047</v>
      </c>
      <c r="E20" s="1" t="s">
        <v>55</v>
      </c>
      <c r="F20" s="1">
        <v>30.39</v>
      </c>
    </row>
    <row r="21" spans="1:6">
      <c r="B21" s="5">
        <v>13</v>
      </c>
      <c r="C21" s="3">
        <v>45390</v>
      </c>
      <c r="D21" s="1">
        <v>1048</v>
      </c>
      <c r="E21" s="1" t="s">
        <v>56</v>
      </c>
      <c r="F21" s="1">
        <v>55.12</v>
      </c>
    </row>
    <row r="22" spans="1:6">
      <c r="B22" s="5">
        <v>14</v>
      </c>
      <c r="C22" s="3">
        <v>45391</v>
      </c>
      <c r="D22" s="1">
        <v>1049</v>
      </c>
      <c r="E22" s="1" t="s">
        <v>57</v>
      </c>
      <c r="F22" s="1">
        <v>150.53</v>
      </c>
    </row>
    <row r="23" spans="1:6">
      <c r="B23" s="5">
        <v>15</v>
      </c>
      <c r="C23" s="3">
        <v>45391</v>
      </c>
      <c r="D23" s="1">
        <v>1050</v>
      </c>
      <c r="E23" s="1" t="s">
        <v>58</v>
      </c>
      <c r="F23" s="1">
        <v>90.77</v>
      </c>
    </row>
    <row r="24" spans="1:6">
      <c r="B24" s="5">
        <v>16</v>
      </c>
      <c r="C24" s="3">
        <v>45394</v>
      </c>
      <c r="D24" s="1">
        <v>1051</v>
      </c>
      <c r="E24" s="1" t="s">
        <v>48</v>
      </c>
      <c r="F24" s="1">
        <v>65.47</v>
      </c>
    </row>
    <row r="25" spans="1:6">
      <c r="B25" s="5">
        <v>17</v>
      </c>
      <c r="C25" s="3">
        <v>45395</v>
      </c>
      <c r="D25" s="1">
        <v>1052</v>
      </c>
      <c r="E25" s="1" t="s">
        <v>49</v>
      </c>
      <c r="F25" s="1">
        <v>105.36</v>
      </c>
    </row>
    <row r="26" spans="1:6">
      <c r="B26" s="5">
        <v>18</v>
      </c>
      <c r="C26" s="3">
        <v>45396</v>
      </c>
      <c r="D26" s="1">
        <v>1053</v>
      </c>
      <c r="E26" s="1" t="s">
        <v>50</v>
      </c>
      <c r="F26" s="1">
        <v>30.24</v>
      </c>
    </row>
    <row r="27" spans="1:6">
      <c r="B27" s="5">
        <v>19</v>
      </c>
      <c r="C27" s="3">
        <v>45396</v>
      </c>
      <c r="D27" s="1">
        <v>1054</v>
      </c>
      <c r="E27" s="1" t="s">
        <v>52</v>
      </c>
      <c r="F27" s="1">
        <v>860.51</v>
      </c>
    </row>
    <row r="28" spans="1:6">
      <c r="B28" s="5">
        <v>20</v>
      </c>
      <c r="C28" s="3">
        <v>45396</v>
      </c>
      <c r="D28" s="1">
        <v>1055</v>
      </c>
      <c r="E28" s="1" t="s">
        <v>53</v>
      </c>
      <c r="F28" s="1">
        <v>80.72</v>
      </c>
    </row>
    <row r="29" spans="1:6">
      <c r="B29" s="5">
        <v>21</v>
      </c>
      <c r="C29" s="3">
        <v>45396</v>
      </c>
      <c r="D29" s="1">
        <v>1056</v>
      </c>
      <c r="E29" s="1" t="s">
        <v>54</v>
      </c>
      <c r="F29" s="1">
        <v>45.18</v>
      </c>
    </row>
    <row r="30" spans="1:6">
      <c r="B30" s="5">
        <v>22</v>
      </c>
      <c r="C30" s="3">
        <v>45398</v>
      </c>
      <c r="D30" s="1">
        <v>1057</v>
      </c>
      <c r="E30" s="1" t="s">
        <v>55</v>
      </c>
      <c r="F30" s="1">
        <v>35.96</v>
      </c>
    </row>
    <row r="31" spans="1:6">
      <c r="B31" s="5">
        <v>23</v>
      </c>
      <c r="C31" s="3">
        <v>45402</v>
      </c>
      <c r="D31" s="1">
        <v>1058</v>
      </c>
      <c r="E31" s="1" t="s">
        <v>43</v>
      </c>
      <c r="F31" s="1">
        <v>45.14</v>
      </c>
    </row>
    <row r="32" spans="1:6">
      <c r="B32" s="5">
        <v>24</v>
      </c>
      <c r="C32" s="3">
        <v>45402</v>
      </c>
      <c r="D32" s="1">
        <v>1059</v>
      </c>
      <c r="E32" s="1" t="s">
        <v>59</v>
      </c>
      <c r="F32" s="1">
        <v>800.9</v>
      </c>
    </row>
    <row r="33" spans="2:6">
      <c r="B33" s="5">
        <v>25</v>
      </c>
      <c r="C33" s="3">
        <v>45403</v>
      </c>
      <c r="D33" s="1">
        <v>1060</v>
      </c>
      <c r="E33" s="1" t="s">
        <v>47</v>
      </c>
      <c r="F33" s="1">
        <v>55.62</v>
      </c>
    </row>
    <row r="34" spans="2:6">
      <c r="B34" s="5">
        <v>26</v>
      </c>
      <c r="C34" s="3">
        <v>45404</v>
      </c>
      <c r="D34" s="1">
        <v>1061</v>
      </c>
      <c r="E34" s="1" t="s">
        <v>48</v>
      </c>
      <c r="F34" s="1">
        <v>70.48</v>
      </c>
    </row>
    <row r="35" spans="2:6">
      <c r="B35" s="5">
        <v>27</v>
      </c>
      <c r="C35" s="3">
        <v>45404</v>
      </c>
      <c r="D35" s="1">
        <v>1062</v>
      </c>
      <c r="E35" s="1" t="s">
        <v>49</v>
      </c>
      <c r="F35" s="1">
        <v>110.65</v>
      </c>
    </row>
    <row r="36" spans="2:6">
      <c r="B36" s="5">
        <v>28</v>
      </c>
      <c r="C36" s="3">
        <v>45405</v>
      </c>
      <c r="D36" s="1">
        <v>1063</v>
      </c>
      <c r="E36" s="1" t="s">
        <v>50</v>
      </c>
      <c r="F36" s="1">
        <v>20.45</v>
      </c>
    </row>
    <row r="37" spans="2:6">
      <c r="B37" s="5">
        <v>29</v>
      </c>
      <c r="C37" s="3">
        <v>45405</v>
      </c>
      <c r="D37" s="1">
        <v>1064</v>
      </c>
      <c r="E37" s="1" t="s">
        <v>52</v>
      </c>
      <c r="F37" s="1">
        <v>870.7</v>
      </c>
    </row>
    <row r="38" spans="2:6">
      <c r="B38" s="5">
        <v>30</v>
      </c>
      <c r="C38" s="3">
        <v>45408</v>
      </c>
      <c r="D38" s="1">
        <v>1065</v>
      </c>
      <c r="E38" s="1" t="s">
        <v>60</v>
      </c>
      <c r="F38" s="1">
        <v>170.82</v>
      </c>
    </row>
    <row r="39" spans="2:6">
      <c r="B39" s="5">
        <v>31</v>
      </c>
      <c r="C39" s="3">
        <v>45409</v>
      </c>
      <c r="D39" s="1">
        <v>1066</v>
      </c>
      <c r="E39" s="2" t="s">
        <v>61</v>
      </c>
      <c r="F39" s="1">
        <v>0</v>
      </c>
    </row>
    <row r="40" spans="2:6">
      <c r="B40" s="5">
        <v>32</v>
      </c>
      <c r="C40" s="3">
        <v>45409</v>
      </c>
      <c r="D40" s="1">
        <v>1067</v>
      </c>
      <c r="E40" s="2" t="s">
        <v>61</v>
      </c>
      <c r="F40" s="1">
        <v>0</v>
      </c>
    </row>
    <row r="41" spans="2:6">
      <c r="B41" s="5">
        <v>33</v>
      </c>
      <c r="C41" s="3">
        <v>45410</v>
      </c>
      <c r="D41" s="1">
        <v>1068</v>
      </c>
      <c r="E41" s="1" t="s">
        <v>42</v>
      </c>
      <c r="F41" s="1">
        <v>135.29</v>
      </c>
    </row>
    <row r="42" spans="2:6">
      <c r="B42" s="5">
        <v>34</v>
      </c>
      <c r="C42" s="3">
        <v>45411</v>
      </c>
      <c r="D42" s="1">
        <v>1069</v>
      </c>
      <c r="E42" s="1" t="s">
        <v>43</v>
      </c>
      <c r="F42" s="1">
        <v>50.6</v>
      </c>
    </row>
    <row r="43" spans="2:6">
      <c r="B43" s="5">
        <v>35</v>
      </c>
      <c r="C43" s="3">
        <v>45412</v>
      </c>
      <c r="D43" s="1">
        <v>1070</v>
      </c>
      <c r="E43" s="1" t="s">
        <v>59</v>
      </c>
      <c r="F43" s="1">
        <v>800.77</v>
      </c>
    </row>
    <row r="44" spans="2:6">
      <c r="B44" s="5">
        <v>36</v>
      </c>
      <c r="C44" s="3" t="s">
        <v>62</v>
      </c>
      <c r="D44" s="1">
        <v>1071</v>
      </c>
      <c r="E44" s="1" t="s">
        <v>47</v>
      </c>
      <c r="F44" s="1">
        <v>65.930000000000007</v>
      </c>
    </row>
  </sheetData>
  <autoFilter ref="B8:G8" xr:uid="{00000000-0001-0000-0000-000000000000}"/>
  <pageMargins left="0.7" right="0.7" top="0.75" bottom="0.75" header="0.3" footer="0.3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09A0-A24D-4D04-BF0A-2056CA455D00}">
  <sheetPr>
    <pageSetUpPr fitToPage="1"/>
  </sheetPr>
  <dimension ref="C1:I42"/>
  <sheetViews>
    <sheetView tabSelected="1" workbookViewId="0">
      <selection activeCell="E2" sqref="E2"/>
    </sheetView>
  </sheetViews>
  <sheetFormatPr defaultRowHeight="14.45"/>
  <cols>
    <col min="3" max="3" width="11" customWidth="1"/>
    <col min="4" max="4" width="7.5703125" customWidth="1"/>
    <col min="5" max="5" width="31.140625" customWidth="1"/>
    <col min="6" max="6" width="12.28515625" customWidth="1"/>
    <col min="7" max="7" width="18.28515625" customWidth="1"/>
  </cols>
  <sheetData>
    <row r="1" spans="3:7" ht="15" customHeight="1"/>
    <row r="2" spans="3:7" ht="15" customHeight="1">
      <c r="E2" s="8" t="s">
        <v>6</v>
      </c>
      <c r="F2" s="8"/>
    </row>
    <row r="3" spans="3:7" ht="15" customHeight="1">
      <c r="E3" s="8" t="s">
        <v>63</v>
      </c>
      <c r="F3" s="40"/>
    </row>
    <row r="4" spans="3:7" ht="15" customHeight="1">
      <c r="E4" s="41">
        <v>45777</v>
      </c>
      <c r="F4" s="41"/>
    </row>
    <row r="5" spans="3:7" ht="15" customHeight="1" thickBot="1"/>
    <row r="6" spans="3:7" ht="15" customHeight="1">
      <c r="C6" s="18" t="s">
        <v>64</v>
      </c>
      <c r="D6" s="19"/>
      <c r="E6" s="19"/>
      <c r="F6" s="19"/>
      <c r="G6" s="20"/>
    </row>
    <row r="7" spans="3:7" ht="15" customHeight="1">
      <c r="C7" s="21"/>
      <c r="G7" s="22"/>
    </row>
    <row r="8" spans="3:7" ht="15" customHeight="1">
      <c r="C8" s="23" t="s">
        <v>21</v>
      </c>
      <c r="D8" s="6"/>
      <c r="E8" s="2" t="s">
        <v>65</v>
      </c>
      <c r="F8" s="2"/>
      <c r="G8" s="24" t="s">
        <v>37</v>
      </c>
    </row>
    <row r="9" spans="3:7" ht="15" customHeight="1">
      <c r="C9" s="21"/>
      <c r="E9" s="25" t="s">
        <v>66</v>
      </c>
      <c r="F9" s="25"/>
      <c r="G9" s="26">
        <f>+'Bank Stmt Print'!G60</f>
        <v>5592.06</v>
      </c>
    </row>
    <row r="10" spans="3:7" ht="15" customHeight="1">
      <c r="C10" s="21"/>
      <c r="D10" t="s">
        <v>67</v>
      </c>
      <c r="E10" s="27" t="s">
        <v>68</v>
      </c>
      <c r="F10" s="42"/>
      <c r="G10" s="26"/>
    </row>
    <row r="11" spans="3:7" ht="15" customHeight="1">
      <c r="C11" s="21"/>
      <c r="E11" s="27"/>
      <c r="F11" s="42"/>
      <c r="G11" s="26"/>
    </row>
    <row r="12" spans="3:7" ht="15" customHeight="1">
      <c r="C12" s="21"/>
      <c r="E12" s="27"/>
      <c r="F12" s="42"/>
      <c r="G12" s="26"/>
    </row>
    <row r="13" spans="3:7" ht="15" customHeight="1">
      <c r="C13" s="21"/>
      <c r="E13" s="27"/>
      <c r="F13" s="42"/>
      <c r="G13" s="26"/>
    </row>
    <row r="14" spans="3:7" ht="15" customHeight="1">
      <c r="C14" s="21"/>
      <c r="E14" s="27"/>
      <c r="F14" s="42"/>
      <c r="G14" s="26"/>
    </row>
    <row r="15" spans="3:7" ht="15" customHeight="1">
      <c r="C15" s="21"/>
      <c r="E15" s="27" t="s">
        <v>69</v>
      </c>
      <c r="F15" s="43">
        <f>SUM(F10:F14)</f>
        <v>0</v>
      </c>
      <c r="G15" s="48">
        <f>+F15</f>
        <v>0</v>
      </c>
    </row>
    <row r="16" spans="3:7" ht="15" customHeight="1">
      <c r="C16" s="21"/>
      <c r="D16" t="s">
        <v>70</v>
      </c>
      <c r="E16" s="27" t="s">
        <v>71</v>
      </c>
      <c r="F16" s="42"/>
      <c r="G16" s="26" t="s">
        <v>31</v>
      </c>
    </row>
    <row r="17" spans="3:7" ht="15" customHeight="1">
      <c r="C17" s="21"/>
      <c r="E17" s="27" t="s">
        <v>72</v>
      </c>
      <c r="F17" s="42"/>
      <c r="G17" s="26"/>
    </row>
    <row r="18" spans="3:7" ht="15" customHeight="1">
      <c r="C18" s="21"/>
      <c r="F18" s="44"/>
      <c r="G18" s="22"/>
    </row>
    <row r="19" spans="3:7" ht="15" customHeight="1">
      <c r="C19" s="21"/>
      <c r="F19" s="44"/>
      <c r="G19" s="22"/>
    </row>
    <row r="20" spans="3:7" ht="15" customHeight="1">
      <c r="C20" s="21"/>
      <c r="E20" s="27" t="s">
        <v>73</v>
      </c>
      <c r="F20" s="45">
        <f>SUM(F16:F19)</f>
        <v>0</v>
      </c>
      <c r="G20" s="49">
        <f>+F20</f>
        <v>0</v>
      </c>
    </row>
    <row r="21" spans="3:7" ht="15" customHeight="1" thickBot="1">
      <c r="C21" s="28"/>
      <c r="D21" s="9"/>
      <c r="E21" s="29" t="s">
        <v>74</v>
      </c>
      <c r="F21" s="29"/>
      <c r="G21" s="30">
        <f>+G9+G15-G20</f>
        <v>5592.06</v>
      </c>
    </row>
    <row r="22" spans="3:7" ht="15" customHeight="1"/>
    <row r="23" spans="3:7" ht="15" customHeight="1"/>
    <row r="24" spans="3:7" ht="15" customHeight="1" thickBot="1"/>
    <row r="25" spans="3:7" ht="15" customHeight="1">
      <c r="C25" s="18" t="s">
        <v>75</v>
      </c>
      <c r="D25" s="19"/>
      <c r="E25" s="19"/>
      <c r="F25" s="19"/>
      <c r="G25" s="31" t="s">
        <v>31</v>
      </c>
    </row>
    <row r="26" spans="3:7" ht="15" customHeight="1">
      <c r="C26" s="21"/>
      <c r="G26" s="22"/>
    </row>
    <row r="27" spans="3:7" ht="15" customHeight="1">
      <c r="C27" s="23" t="s">
        <v>21</v>
      </c>
      <c r="D27" s="6"/>
      <c r="E27" s="2" t="s">
        <v>65</v>
      </c>
      <c r="F27" s="2"/>
      <c r="G27" s="24" t="s">
        <v>37</v>
      </c>
    </row>
    <row r="28" spans="3:7" ht="15" customHeight="1">
      <c r="C28" s="21"/>
      <c r="E28" s="25" t="s">
        <v>76</v>
      </c>
      <c r="F28" s="25"/>
      <c r="G28" s="32">
        <v>4889.34</v>
      </c>
    </row>
    <row r="29" spans="3:7" ht="15" customHeight="1">
      <c r="C29" s="21"/>
      <c r="D29" t="s">
        <v>67</v>
      </c>
      <c r="E29" s="27" t="s">
        <v>77</v>
      </c>
      <c r="F29" s="42"/>
      <c r="G29" s="26"/>
    </row>
    <row r="30" spans="3:7" ht="15" customHeight="1">
      <c r="C30" s="21"/>
      <c r="E30" s="39"/>
      <c r="F30" s="46"/>
      <c r="G30" s="33"/>
    </row>
    <row r="31" spans="3:7" ht="15" customHeight="1">
      <c r="C31" s="34"/>
      <c r="D31" s="3"/>
      <c r="E31" s="37"/>
      <c r="F31" s="47"/>
      <c r="G31" s="35"/>
    </row>
    <row r="32" spans="3:7" ht="15" customHeight="1">
      <c r="C32" s="34"/>
      <c r="D32" s="3"/>
      <c r="E32" s="37"/>
      <c r="F32" s="47"/>
      <c r="G32" s="35"/>
    </row>
    <row r="33" spans="3:9" ht="15" customHeight="1">
      <c r="C33" s="34"/>
      <c r="D33" s="3"/>
      <c r="E33" s="27" t="s">
        <v>69</v>
      </c>
      <c r="F33" s="43">
        <f>SUM(F29:F32)</f>
        <v>0</v>
      </c>
      <c r="G33" s="48">
        <f>+F33</f>
        <v>0</v>
      </c>
      <c r="I33" t="s">
        <v>31</v>
      </c>
    </row>
    <row r="34" spans="3:9" ht="15" customHeight="1">
      <c r="C34" s="21"/>
      <c r="D34" t="s">
        <v>70</v>
      </c>
      <c r="E34" s="37" t="s">
        <v>78</v>
      </c>
      <c r="F34" s="47"/>
      <c r="G34" s="33"/>
    </row>
    <row r="35" spans="3:9" ht="15" customHeight="1">
      <c r="C35" s="21"/>
      <c r="E35" s="37"/>
      <c r="F35" s="47"/>
      <c r="G35" s="33"/>
    </row>
    <row r="36" spans="3:9" ht="15" customHeight="1">
      <c r="C36" s="21"/>
      <c r="E36" s="37"/>
      <c r="F36" s="47"/>
      <c r="G36" s="33"/>
    </row>
    <row r="37" spans="3:9" ht="15" customHeight="1">
      <c r="C37" s="21"/>
      <c r="E37" s="37"/>
      <c r="F37" s="47"/>
      <c r="G37" s="33"/>
    </row>
    <row r="38" spans="3:9" ht="15" customHeight="1">
      <c r="C38" s="34"/>
      <c r="D38" s="1"/>
      <c r="E38" s="37"/>
      <c r="F38" s="47"/>
      <c r="G38" s="38"/>
    </row>
    <row r="39" spans="3:9" ht="15" customHeight="1">
      <c r="C39" s="34"/>
      <c r="D39" s="3"/>
      <c r="E39" s="37"/>
      <c r="F39" s="47"/>
      <c r="G39" s="35"/>
    </row>
    <row r="40" spans="3:9" ht="15" customHeight="1">
      <c r="C40" s="34"/>
      <c r="D40" s="3"/>
      <c r="E40" s="37"/>
      <c r="F40" s="47"/>
      <c r="G40" s="35"/>
    </row>
    <row r="41" spans="3:9" ht="15" customHeight="1">
      <c r="C41" s="21"/>
      <c r="E41" s="27" t="s">
        <v>73</v>
      </c>
      <c r="F41" s="45">
        <f>SUM(F34:F40)</f>
        <v>0</v>
      </c>
      <c r="G41" s="49">
        <f>+F41</f>
        <v>0</v>
      </c>
    </row>
    <row r="42" spans="3:9" ht="15" customHeight="1" thickBot="1">
      <c r="C42" s="28"/>
      <c r="D42" s="9"/>
      <c r="E42" s="29" t="s">
        <v>79</v>
      </c>
      <c r="F42" s="29"/>
      <c r="G42" s="36">
        <f>+G28+G33-G41</f>
        <v>4889.34</v>
      </c>
    </row>
  </sheetData>
  <pageMargins left="0.7" right="0.7" top="0.75" bottom="0.75" header="0.3" footer="0.3"/>
  <pageSetup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cecf6-0aa0-4203-8cd2-fd276ed5df96" xsi:nil="true"/>
    <lcf76f155ced4ddcb4097134ff3c332f xmlns="af9f5e89-ed80-452a-8d2a-a26b7f1b25b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8CB6EA9A341947AC6F129F8DC97DD0" ma:contentTypeVersion="14" ma:contentTypeDescription="Create a new document." ma:contentTypeScope="" ma:versionID="209d9be3c2b53682600e53888a2ef348">
  <xsd:schema xmlns:xsd="http://www.w3.org/2001/XMLSchema" xmlns:xs="http://www.w3.org/2001/XMLSchema" xmlns:p="http://schemas.microsoft.com/office/2006/metadata/properties" xmlns:ns2="af9f5e89-ed80-452a-8d2a-a26b7f1b25b7" xmlns:ns3="7b9cecf6-0aa0-4203-8cd2-fd276ed5df96" targetNamespace="http://schemas.microsoft.com/office/2006/metadata/properties" ma:root="true" ma:fieldsID="8cd293028b2740fb71c29e46e0a24b4c" ns2:_="" ns3:_="">
    <xsd:import namespace="af9f5e89-ed80-452a-8d2a-a26b7f1b25b7"/>
    <xsd:import namespace="7b9cecf6-0aa0-4203-8cd2-fd276ed5d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f5e89-ed80-452a-8d2a-a26b7f1b25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2bf927b-a409-49e0-b0f2-8bf28105a6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cecf6-0aa0-4203-8cd2-fd276ed5df9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af42ed-3530-4bd5-a597-9220e03a1ab1}" ma:internalName="TaxCatchAll" ma:showField="CatchAllData" ma:web="7b9cecf6-0aa0-4203-8cd2-fd276ed5d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956C99-D76E-4A37-BE1E-08B282A44E5B}"/>
</file>

<file path=customXml/itemProps2.xml><?xml version="1.0" encoding="utf-8"?>
<ds:datastoreItem xmlns:ds="http://schemas.openxmlformats.org/officeDocument/2006/customXml" ds:itemID="{E0CCD92A-8520-47B6-B875-94449093B22A}"/>
</file>

<file path=customXml/itemProps3.xml><?xml version="1.0" encoding="utf-8"?>
<ds:datastoreItem xmlns:ds="http://schemas.openxmlformats.org/officeDocument/2006/customXml" ds:itemID="{7453D042-A829-449F-92B9-A723AEFFA4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Shep Kaastra (He/Him/His)</dc:creator>
  <cp:keywords/>
  <dc:description/>
  <cp:lastModifiedBy>Shep Kaastra (He/Him/His)</cp:lastModifiedBy>
  <cp:revision/>
  <dcterms:created xsi:type="dcterms:W3CDTF">2015-06-05T18:17:20Z</dcterms:created>
  <dcterms:modified xsi:type="dcterms:W3CDTF">2025-05-13T16:56:45Z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0x010100BA8CB6EA9A341947AC6F129F8DC97DD0</vt:lpwstr>
  </property>
  <property fmtid="{D5CDD505-2E9C-101B-9397-08002B2CF9AE}" pid="3" name="MediaServiceImageTags">
    <vt:lpwstr/>
  </property>
</Properties>
</file>